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普通考生" sheetId="2" r:id="rId1"/>
    <sheet name="士兵计划考生" sheetId="3" r:id="rId2"/>
  </sheets>
  <externalReferences>
    <externalReference r:id="rId3"/>
  </externalReferences>
  <definedNames>
    <definedName name="_Fill" hidden="1">[1]eqpmad2!#REF!</definedName>
    <definedName name="HWSheet">1</definedName>
    <definedName name="Module.Prix_SMC">Module.Prix_SMC</definedName>
    <definedName name="_xlnm.Print_Area" localSheetId="1">士兵计划考生!$A$1:$O$6</definedName>
    <definedName name="Prix_SMC">Prix_SMC</definedName>
    <definedName name="t_kjlw">#REF!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<sst xmlns="http://schemas.openxmlformats.org/spreadsheetml/2006/main" count="115" uniqueCount="69">
  <si>
    <t>2026年湖北师范大学人工智能与计算机学院研究生招生考试调剂总评成绩登记表</t>
  </si>
  <si>
    <t>序号</t>
  </si>
  <si>
    <t>姓名</t>
  </si>
  <si>
    <t>考生编号</t>
  </si>
  <si>
    <t>初试成绩</t>
  </si>
  <si>
    <t>复试成绩</t>
  </si>
  <si>
    <t>总成绩</t>
  </si>
  <si>
    <t>排名</t>
  </si>
  <si>
    <t>备注</t>
  </si>
  <si>
    <t>原始分数</t>
  </si>
  <si>
    <t>权重分数（60%）</t>
  </si>
  <si>
    <t>面试成绩</t>
  </si>
  <si>
    <t>专业课笔试</t>
  </si>
  <si>
    <t>外国语听说能力测试</t>
  </si>
  <si>
    <t>权重40%</t>
  </si>
  <si>
    <t>权重30%</t>
  </si>
  <si>
    <t>总分</t>
  </si>
  <si>
    <t>权重分数（40%）</t>
  </si>
  <si>
    <t>张慧</t>
  </si>
  <si>
    <t>107366210009228</t>
  </si>
  <si>
    <t>教育技术学</t>
  </si>
  <si>
    <t>魏巧</t>
  </si>
  <si>
    <t>102006211711413</t>
  </si>
  <si>
    <t>程梦荟</t>
  </si>
  <si>
    <t>105116039215300</t>
  </si>
  <si>
    <t>陈思琦</t>
  </si>
  <si>
    <t>105426433107080</t>
  </si>
  <si>
    <t>赵一平</t>
  </si>
  <si>
    <t>105426433107081</t>
  </si>
  <si>
    <t>季淑荟</t>
  </si>
  <si>
    <t>103206210002899</t>
  </si>
  <si>
    <t>李颖</t>
  </si>
  <si>
    <t>105116004201523</t>
  </si>
  <si>
    <t>李旖柔</t>
  </si>
  <si>
    <t>105906543210511</t>
  </si>
  <si>
    <t>现代教育技术</t>
  </si>
  <si>
    <t>毕舟洋</t>
  </si>
  <si>
    <t>100656008402145</t>
  </si>
  <si>
    <t>李建英</t>
  </si>
  <si>
    <t>104146045103063</t>
  </si>
  <si>
    <t>廖剑平</t>
  </si>
  <si>
    <t>106636453205319</t>
  </si>
  <si>
    <t>周芝爽</t>
  </si>
  <si>
    <t>105116010207818</t>
  </si>
  <si>
    <t>苏银莉</t>
  </si>
  <si>
    <t>106366045103065</t>
  </si>
  <si>
    <t>王玲</t>
  </si>
  <si>
    <t>104146045108288</t>
  </si>
  <si>
    <t>张倩</t>
  </si>
  <si>
    <t>101356011004624</t>
  </si>
  <si>
    <t>施吉红</t>
  </si>
  <si>
    <t>105116004202253</t>
  </si>
  <si>
    <t>肖芮</t>
  </si>
  <si>
    <t>106376205004173</t>
  </si>
  <si>
    <t>缪云帆</t>
  </si>
  <si>
    <t>106356330029292</t>
  </si>
  <si>
    <t>缺考</t>
  </si>
  <si>
    <t>刘晨明</t>
  </si>
  <si>
    <t>102956212012796</t>
  </si>
  <si>
    <t>朱炫赫</t>
  </si>
  <si>
    <t>102916212008567</t>
  </si>
  <si>
    <t>2026年湖北师范大学人工智能与计算机学院研究生招生考试调剂总评成绩登记表（退役大学生士兵计划考生）</t>
  </si>
  <si>
    <t>备注（专业方向）</t>
  </si>
  <si>
    <t>朱芙蓉</t>
  </si>
  <si>
    <t>102006211309194</t>
  </si>
  <si>
    <t>张昊</t>
  </si>
  <si>
    <t>103706210000556</t>
  </si>
  <si>
    <t>刘子煜</t>
  </si>
  <si>
    <t>102006211208836</t>
  </si>
</sst>
</file>

<file path=xl/styles.xml><?xml version="1.0" encoding="utf-8"?>
<styleSheet xmlns="http://schemas.openxmlformats.org/spreadsheetml/2006/main" xmlns:mc="http://schemas.openxmlformats.org/markup-compatibility/2006" xmlns:xr9="http://schemas.microsoft.com/office/spreadsheetml/2016/revision9" mc:Ignorable="xr9">
  <numFmts count="2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_-;\-* #,##0_-;_-* &quot;-&quot;_-;_-@_-"/>
    <numFmt numFmtId="177" formatCode="#,##0;\(#,##0\)"/>
    <numFmt numFmtId="178" formatCode="_-* #,##0.00_-;\-* #,##0.00_-;_-* &quot;-&quot;??_-;_-@_-"/>
    <numFmt numFmtId="179" formatCode="_-&quot;$&quot;\ * #,##0_-;_-&quot;$&quot;\ * #,##0\-;_-&quot;$&quot;\ * &quot;-&quot;_-;_-@_-"/>
    <numFmt numFmtId="180" formatCode="_-&quot;$&quot;\ * #,##0.00_-;_-&quot;$&quot;\ * #,##0.00\-;_-&quot;$&quot;\ * &quot;-&quot;??_-;_-@_-"/>
    <numFmt numFmtId="181" formatCode="\$#,##0.00;\(\$#,##0.00\)"/>
    <numFmt numFmtId="182" formatCode="\$#,##0;\(\$#,##0\)"/>
    <numFmt numFmtId="183" formatCode="#,##0.0_);\(#,##0.0\)"/>
    <numFmt numFmtId="184" formatCode="&quot;$&quot;#,##0_);[Red]\(&quot;$&quot;#,##0\)"/>
    <numFmt numFmtId="185" formatCode="&quot;$&quot;#,##0.00_);[Red]\(&quot;$&quot;#,##0.00\)"/>
    <numFmt numFmtId="186" formatCode="&quot;$&quot;\ #,##0.00_-;[Red]&quot;$&quot;\ #,##0.00\-"/>
    <numFmt numFmtId="187" formatCode="&quot;$&quot;\ #,##0_-;[Red]&quot;$&quot;\ #,##0\-"/>
    <numFmt numFmtId="188" formatCode="#\ ??/??"/>
    <numFmt numFmtId="189" formatCode="_(&quot;$&quot;* #,##0.00_);_(&quot;$&quot;* \(#,##0.00\);_(&quot;$&quot;* &quot;-&quot;??_);_(@_)"/>
    <numFmt numFmtId="190" formatCode="_(&quot;$&quot;* #,##0_);_(&quot;$&quot;* \(#,##0\);_(&quot;$&quot;* &quot;-&quot;_);_(@_)"/>
    <numFmt numFmtId="191" formatCode="yy\.mm\.dd"/>
    <numFmt numFmtId="192" formatCode="0.00_);[Red]\(0.00\)"/>
    <numFmt numFmtId="193" formatCode="0.0_ "/>
    <numFmt numFmtId="194" formatCode="0_);[Red]\(0\)"/>
    <numFmt numFmtId="195" formatCode="0.0_);[Red]\(0.0\)"/>
    <numFmt numFmtId="196" formatCode="0.00_ "/>
  </numFmts>
  <fonts count="56">
    <font>
      <sz val="12"/>
      <name val="宋体"/>
      <charset val="134"/>
    </font>
    <font>
      <b/>
      <sz val="16"/>
      <name val="宋体"/>
      <charset val="134"/>
    </font>
    <font>
      <sz val="9"/>
      <name val="宋体"/>
      <charset val="134"/>
    </font>
    <font>
      <sz val="10"/>
      <name val="宋体"/>
      <charset val="134"/>
    </font>
    <font>
      <sz val="11"/>
      <color theme="1"/>
      <name val="宋体"/>
      <charset val="134"/>
      <scheme val="minor"/>
    </font>
    <font>
      <sz val="12"/>
      <name val="Times New Roman"/>
      <charset val="0"/>
    </font>
    <font>
      <sz val="11"/>
      <color theme="1"/>
      <name val="Traditional Arabic"/>
      <charset val="0"/>
    </font>
    <font>
      <b/>
      <sz val="11"/>
      <name val="Times New Roman"/>
      <charset val="0"/>
    </font>
    <font>
      <sz val="11"/>
      <name val="Times New Roman"/>
      <charset val="0"/>
    </font>
    <font>
      <b/>
      <sz val="12"/>
      <name val="Times New Roman"/>
      <charset val="0"/>
    </font>
    <font>
      <b/>
      <sz val="12"/>
      <name val="宋体"/>
      <charset val="134"/>
    </font>
    <font>
      <u/>
      <sz val="10"/>
      <color indexed="12"/>
      <name val="宋体"/>
      <charset val="134"/>
    </font>
    <font>
      <u/>
      <sz val="10"/>
      <color indexed="14"/>
      <name val="宋体"/>
      <charset val="134"/>
    </font>
    <font>
      <sz val="11"/>
      <color indexed="10"/>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56"/>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20"/>
      <name val="宋体"/>
      <charset val="134"/>
    </font>
    <font>
      <sz val="11"/>
      <color indexed="60"/>
      <name val="宋体"/>
      <charset val="134"/>
    </font>
    <font>
      <sz val="11"/>
      <color indexed="9"/>
      <name val="宋体"/>
      <charset val="134"/>
    </font>
    <font>
      <sz val="11"/>
      <color indexed="8"/>
      <name val="宋体"/>
      <charset val="134"/>
    </font>
    <font>
      <sz val="10"/>
      <name val="Helv"/>
      <charset val="0"/>
    </font>
    <font>
      <sz val="10"/>
      <name val="Geneva"/>
      <charset val="0"/>
    </font>
    <font>
      <sz val="12"/>
      <color indexed="9"/>
      <name val="宋体"/>
      <charset val="134"/>
    </font>
    <font>
      <sz val="12"/>
      <color indexed="8"/>
      <name val="宋体"/>
      <charset val="134"/>
    </font>
    <font>
      <sz val="8"/>
      <name val="Times New Roman"/>
      <charset val="0"/>
    </font>
    <font>
      <b/>
      <sz val="10"/>
      <name val="MS Sans Serif"/>
      <charset val="0"/>
    </font>
    <font>
      <sz val="10"/>
      <name val="Times New Roman"/>
      <charset val="0"/>
    </font>
    <font>
      <sz val="10"/>
      <name val="MS Sans Serif"/>
      <charset val="0"/>
    </font>
    <font>
      <sz val="8"/>
      <name val="Arial"/>
      <charset val="0"/>
    </font>
    <font>
      <b/>
      <sz val="12"/>
      <name val="Arial"/>
      <charset val="0"/>
    </font>
    <font>
      <sz val="12"/>
      <name val="Helv"/>
      <charset val="0"/>
    </font>
    <font>
      <sz val="12"/>
      <color indexed="9"/>
      <name val="Helv"/>
      <charset val="0"/>
    </font>
    <font>
      <sz val="7"/>
      <name val="Small Fonts"/>
      <charset val="0"/>
    </font>
    <font>
      <sz val="10"/>
      <name val="Arial"/>
      <charset val="0"/>
    </font>
    <font>
      <b/>
      <sz val="10"/>
      <name val="Tms Rmn"/>
      <charset val="0"/>
    </font>
    <font>
      <sz val="10"/>
      <color indexed="8"/>
      <name val="MS Sans Serif"/>
      <charset val="0"/>
    </font>
    <font>
      <b/>
      <sz val="14"/>
      <name val="楷体"/>
      <charset val="134"/>
    </font>
    <font>
      <b/>
      <sz val="18"/>
      <color indexed="62"/>
      <name val="宋体"/>
      <charset val="134"/>
    </font>
    <font>
      <sz val="10"/>
      <name val="楷体"/>
      <charset val="134"/>
    </font>
    <font>
      <sz val="11"/>
      <color indexed="20"/>
      <name val="Tahoma"/>
      <charset val="134"/>
    </font>
    <font>
      <sz val="12"/>
      <color indexed="16"/>
      <name val="宋体"/>
      <charset val="134"/>
    </font>
    <font>
      <b/>
      <sz val="9"/>
      <name val="Arial"/>
      <charset val="0"/>
    </font>
    <font>
      <b/>
      <sz val="10"/>
      <name val="Arial"/>
      <charset val="0"/>
    </font>
    <font>
      <sz val="11"/>
      <color indexed="17"/>
      <name val="Tahoma"/>
      <charset val="134"/>
    </font>
    <font>
      <sz val="12"/>
      <color indexed="17"/>
      <name val="宋体"/>
      <charset val="134"/>
    </font>
    <font>
      <b/>
      <sz val="12"/>
      <color indexed="8"/>
      <name val="宋体"/>
      <charset val="134"/>
    </font>
  </fonts>
  <fills count="29">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9"/>
        <bgColor indexed="64"/>
      </patternFill>
    </fill>
    <fill>
      <patternFill patternType="solid">
        <fgColor indexed="51"/>
        <bgColor indexed="64"/>
      </patternFill>
    </fill>
    <fill>
      <patternFill patternType="solid">
        <fgColor indexed="62"/>
        <bgColor indexed="64"/>
      </patternFill>
    </fill>
    <fill>
      <patternFill patternType="solid">
        <fgColor indexed="31"/>
        <bgColor indexed="64"/>
      </patternFill>
    </fill>
    <fill>
      <patternFill patternType="solid">
        <fgColor indexed="57"/>
        <bgColor indexed="64"/>
      </patternFill>
    </fill>
    <fill>
      <patternFill patternType="solid">
        <fgColor indexed="54"/>
        <bgColor indexed="64"/>
      </patternFill>
    </fill>
    <fill>
      <patternFill patternType="solid">
        <fgColor indexed="25"/>
        <bgColor indexed="64"/>
      </patternFill>
    </fill>
    <fill>
      <patternFill patternType="solid">
        <fgColor indexed="52"/>
        <bgColor indexed="64"/>
      </patternFill>
    </fill>
    <fill>
      <patternFill patternType="solid">
        <fgColor indexed="15"/>
        <bgColor indexed="64"/>
      </patternFill>
    </fill>
    <fill>
      <patternFill patternType="solid">
        <fgColor indexed="12"/>
        <bgColor indexed="64"/>
      </patternFill>
    </fill>
    <fill>
      <patternFill patternType="mediumGray">
        <fgColor indexed="22"/>
      </patternFill>
    </fill>
    <fill>
      <patternFill patternType="gray0625"/>
    </fill>
    <fill>
      <patternFill patternType="solid">
        <fgColor indexed="46"/>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s>
  <borders count="17">
    <border>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style="medium">
        <color auto="1"/>
      </top>
      <bottom style="medium">
        <color auto="1"/>
      </bottom>
      <diagonal/>
    </border>
    <border>
      <left/>
      <right/>
      <top style="thin">
        <color auto="1"/>
      </top>
      <bottom style="thin">
        <color auto="1"/>
      </bottom>
      <diagonal/>
    </border>
    <border>
      <left/>
      <right/>
      <top/>
      <bottom style="medium">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s>
  <cellStyleXfs count="170">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3" borderId="6" applyNumberFormat="0" applyAlignment="0" applyProtection="0">
      <alignment vertical="center"/>
    </xf>
    <xf numFmtId="0" fontId="20" fillId="4" borderId="7" applyNumberFormat="0" applyAlignment="0" applyProtection="0">
      <alignment vertical="center"/>
    </xf>
    <xf numFmtId="0" fontId="21" fillId="4" borderId="6" applyNumberFormat="0" applyAlignment="0" applyProtection="0">
      <alignment vertical="center"/>
    </xf>
    <xf numFmtId="0" fontId="22" fillId="5"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28" fillId="3" borderId="0" applyNumberFormat="0" applyBorder="0" applyAlignment="0" applyProtection="0">
      <alignment vertical="center"/>
    </xf>
    <xf numFmtId="0" fontId="28" fillId="5" borderId="0" applyNumberFormat="0" applyBorder="0" applyAlignment="0" applyProtection="0">
      <alignment vertical="center"/>
    </xf>
    <xf numFmtId="0" fontId="29" fillId="13" borderId="0" applyNumberFormat="0" applyBorder="0" applyAlignment="0" applyProtection="0">
      <alignment vertical="center"/>
    </xf>
    <xf numFmtId="0" fontId="29" fillId="4" borderId="0" applyNumberFormat="0" applyBorder="0" applyAlignment="0" applyProtection="0">
      <alignment vertical="center"/>
    </xf>
    <xf numFmtId="0" fontId="28" fillId="4" borderId="0" applyNumberFormat="0" applyBorder="0" applyAlignment="0" applyProtection="0">
      <alignment vertical="center"/>
    </xf>
    <xf numFmtId="0" fontId="28" fillId="14" borderId="0" applyNumberFormat="0" applyBorder="0" applyAlignment="0" applyProtection="0">
      <alignment vertical="center"/>
    </xf>
    <xf numFmtId="0" fontId="29" fillId="2" borderId="0" applyNumberFormat="0" applyBorder="0" applyAlignment="0" applyProtection="0">
      <alignment vertical="center"/>
    </xf>
    <xf numFmtId="0" fontId="29" fillId="8" borderId="0" applyNumberFormat="0" applyBorder="0" applyAlignment="0" applyProtection="0">
      <alignment vertical="center"/>
    </xf>
    <xf numFmtId="0" fontId="28" fillId="8"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1" borderId="0" applyNumberFormat="0" applyBorder="0" applyAlignment="0" applyProtection="0">
      <alignment vertical="center"/>
    </xf>
    <xf numFmtId="0" fontId="28" fillId="9" borderId="0" applyNumberFormat="0" applyBorder="0" applyAlignment="0" applyProtection="0">
      <alignment vertical="center"/>
    </xf>
    <xf numFmtId="0" fontId="28" fillId="17" borderId="0" applyNumberFormat="0" applyBorder="0" applyAlignment="0" applyProtection="0">
      <alignment vertical="center"/>
    </xf>
    <xf numFmtId="0" fontId="29" fillId="6" borderId="0" applyNumberFormat="0" applyBorder="0" applyAlignment="0" applyProtection="0">
      <alignment vertical="center"/>
    </xf>
    <xf numFmtId="0" fontId="29" fillId="8" borderId="0" applyNumberFormat="0" applyBorder="0" applyAlignment="0" applyProtection="0">
      <alignment vertical="center"/>
    </xf>
    <xf numFmtId="0" fontId="28" fillId="17" borderId="0" applyNumberFormat="0" applyBorder="0" applyAlignment="0" applyProtection="0">
      <alignment vertical="center"/>
    </xf>
    <xf numFmtId="0" fontId="5" fillId="0" borderId="0"/>
    <xf numFmtId="0" fontId="5" fillId="0" borderId="0"/>
    <xf numFmtId="0" fontId="30" fillId="0" borderId="0"/>
    <xf numFmtId="0" fontId="31" fillId="0" borderId="0"/>
    <xf numFmtId="49" fontId="0" fillId="0" borderId="0" applyFont="0" applyFill="0" applyBorder="0" applyAlignment="0" applyProtection="0"/>
    <xf numFmtId="0" fontId="30" fillId="0" borderId="0"/>
    <xf numFmtId="0" fontId="5" fillId="0" borderId="0"/>
    <xf numFmtId="0" fontId="31" fillId="0" borderId="0"/>
    <xf numFmtId="0" fontId="5" fillId="0" borderId="0"/>
    <xf numFmtId="0" fontId="30" fillId="0" borderId="0"/>
    <xf numFmtId="0" fontId="5" fillId="0" borderId="0"/>
    <xf numFmtId="0" fontId="30" fillId="0" borderId="0">
      <protection locked="0"/>
    </xf>
    <xf numFmtId="0" fontId="32" fillId="18"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2" fillId="11" borderId="0" applyNumberFormat="0" applyBorder="0" applyAlignment="0" applyProtection="0"/>
    <xf numFmtId="0" fontId="32" fillId="19" borderId="0" applyNumberFormat="0" applyBorder="0" applyAlignment="0" applyProtection="0"/>
    <xf numFmtId="0" fontId="33" fillId="2" borderId="0" applyNumberFormat="0" applyBorder="0" applyAlignment="0" applyProtection="0"/>
    <xf numFmtId="0" fontId="33" fillId="4"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3" fillId="2" borderId="0" applyNumberFormat="0" applyBorder="0" applyAlignment="0" applyProtection="0"/>
    <xf numFmtId="0" fontId="33" fillId="6" borderId="0" applyNumberFormat="0" applyBorder="0" applyAlignment="0" applyProtection="0"/>
    <xf numFmtId="0" fontId="32" fillId="4" borderId="0" applyNumberFormat="0" applyBorder="0" applyAlignment="0" applyProtection="0"/>
    <xf numFmtId="0" fontId="32" fillId="18" borderId="0" applyNumberFormat="0" applyBorder="0" applyAlignment="0" applyProtection="0"/>
    <xf numFmtId="0" fontId="33" fillId="16" borderId="0" applyNumberFormat="0" applyBorder="0" applyAlignment="0" applyProtection="0"/>
    <xf numFmtId="0" fontId="33" fillId="4" borderId="0" applyNumberFormat="0" applyBorder="0" applyAlignment="0" applyProtection="0"/>
    <xf numFmtId="0" fontId="32" fillId="4" borderId="0" applyNumberFormat="0" applyBorder="0" applyAlignment="0" applyProtection="0"/>
    <xf numFmtId="0" fontId="32" fillId="9" borderId="0" applyNumberFormat="0" applyBorder="0" applyAlignment="0" applyProtection="0"/>
    <xf numFmtId="0" fontId="33" fillId="10" borderId="0" applyNumberFormat="0" applyBorder="0" applyAlignment="0" applyProtection="0"/>
    <xf numFmtId="0" fontId="33" fillId="16" borderId="0" applyNumberFormat="0" applyBorder="0" applyAlignment="0" applyProtection="0"/>
    <xf numFmtId="0" fontId="32" fillId="11" borderId="0" applyNumberFormat="0" applyBorder="0" applyAlignment="0" applyProtection="0"/>
    <xf numFmtId="0" fontId="32" fillId="20"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2" fillId="3" borderId="0" applyNumberFormat="0" applyBorder="0" applyAlignment="0" applyProtection="0"/>
    <xf numFmtId="0" fontId="34" fillId="0" borderId="0">
      <alignment horizontal="center" wrapText="1"/>
      <protection locked="0"/>
    </xf>
    <xf numFmtId="0" fontId="35" fillId="0" borderId="0" applyNumberFormat="0" applyFill="0" applyBorder="0" applyAlignment="0" applyProtection="0"/>
    <xf numFmtId="176" fontId="0" fillId="0" borderId="0" applyFont="0" applyFill="0" applyBorder="0" applyAlignment="0" applyProtection="0"/>
    <xf numFmtId="177" fontId="36" fillId="0" borderId="0"/>
    <xf numFmtId="178" fontId="0" fillId="0" borderId="0" applyFont="0" applyFill="0" applyBorder="0" applyAlignment="0" applyProtection="0"/>
    <xf numFmtId="179" fontId="0" fillId="0" borderId="0" applyFont="0" applyFill="0" applyBorder="0" applyAlignment="0" applyProtection="0"/>
    <xf numFmtId="180" fontId="0" fillId="0" borderId="0" applyFont="0" applyFill="0" applyBorder="0" applyAlignment="0" applyProtection="0"/>
    <xf numFmtId="181" fontId="36" fillId="0" borderId="0"/>
    <xf numFmtId="15" fontId="37" fillId="0" borderId="0"/>
    <xf numFmtId="182" fontId="36" fillId="0" borderId="0"/>
    <xf numFmtId="0" fontId="3" fillId="0" borderId="0"/>
    <xf numFmtId="0" fontId="3" fillId="0" borderId="0"/>
    <xf numFmtId="0" fontId="3" fillId="0" borderId="0"/>
    <xf numFmtId="0" fontId="38" fillId="4" borderId="0" applyNumberFormat="0" applyBorder="0" applyAlignment="0" applyProtection="0"/>
    <xf numFmtId="0" fontId="39" fillId="0" borderId="11" applyNumberFormat="0" applyAlignment="0" applyProtection="0">
      <alignment horizontal="left" vertical="center"/>
    </xf>
    <xf numFmtId="0" fontId="39" fillId="0" borderId="12">
      <alignment horizontal="left" vertical="center"/>
    </xf>
    <xf numFmtId="0" fontId="38" fillId="2" borderId="1" applyNumberFormat="0" applyBorder="0" applyAlignment="0" applyProtection="0"/>
    <xf numFmtId="183" fontId="40" fillId="21" borderId="0"/>
    <xf numFmtId="183" fontId="41" fillId="22" borderId="0"/>
    <xf numFmtId="38" fontId="0" fillId="0" borderId="0" applyFont="0" applyFill="0" applyBorder="0" applyAlignment="0" applyProtection="0"/>
    <xf numFmtId="40" fontId="0" fillId="0" borderId="0" applyFont="0" applyFill="0" applyBorder="0" applyAlignment="0" applyProtection="0"/>
    <xf numFmtId="179" fontId="0" fillId="0" borderId="0" applyFont="0" applyFill="0" applyBorder="0" applyAlignment="0" applyProtection="0"/>
    <xf numFmtId="0" fontId="0" fillId="0" borderId="0" applyFont="0" applyFill="0" applyBorder="0" applyAlignment="0" applyProtection="0"/>
    <xf numFmtId="184" fontId="0" fillId="0" borderId="0" applyFont="0" applyFill="0" applyBorder="0" applyAlignment="0" applyProtection="0"/>
    <xf numFmtId="185" fontId="0" fillId="0" borderId="0" applyFont="0" applyFill="0" applyBorder="0" applyAlignment="0" applyProtection="0"/>
    <xf numFmtId="186" fontId="0" fillId="0" borderId="0" applyFont="0" applyFill="0" applyBorder="0" applyAlignment="0" applyProtection="0"/>
    <xf numFmtId="179" fontId="0" fillId="0" borderId="0" applyFont="0" applyFill="0" applyBorder="0" applyAlignment="0" applyProtection="0"/>
    <xf numFmtId="0" fontId="36" fillId="0" borderId="0"/>
    <xf numFmtId="37" fontId="42" fillId="0" borderId="0"/>
    <xf numFmtId="187" fontId="43" fillId="0" borderId="0"/>
    <xf numFmtId="0" fontId="30" fillId="0" borderId="0"/>
    <xf numFmtId="14" fontId="34" fillId="0" borderId="0">
      <alignment horizontal="center" wrapText="1"/>
      <protection locked="0"/>
    </xf>
    <xf numFmtId="10" fontId="0" fillId="0" borderId="0" applyFont="0" applyFill="0" applyBorder="0" applyAlignment="0" applyProtection="0"/>
    <xf numFmtId="9" fontId="0" fillId="0" borderId="0" applyFont="0" applyFill="0" applyBorder="0" applyAlignment="0" applyProtection="0"/>
    <xf numFmtId="188" fontId="0" fillId="0" borderId="0" applyFont="0" applyFill="0" applyProtection="0"/>
    <xf numFmtId="0" fontId="0" fillId="0" borderId="0" applyNumberFormat="0" applyFont="0" applyFill="0" applyBorder="0" applyAlignment="0" applyProtection="0">
      <alignment horizontal="left"/>
    </xf>
    <xf numFmtId="15" fontId="0" fillId="0" borderId="0" applyFont="0" applyFill="0" applyBorder="0" applyAlignment="0" applyProtection="0"/>
    <xf numFmtId="4" fontId="0" fillId="0" borderId="0" applyFont="0" applyFill="0" applyBorder="0" applyAlignment="0" applyProtection="0"/>
    <xf numFmtId="0" fontId="35" fillId="0" borderId="13">
      <alignment horizontal="center"/>
    </xf>
    <xf numFmtId="3" fontId="0" fillId="0" borderId="0" applyFont="0" applyFill="0" applyBorder="0" applyAlignment="0" applyProtection="0"/>
    <xf numFmtId="0" fontId="0" fillId="23" borderId="0" applyNumberFormat="0" applyFont="0" applyBorder="0" applyAlignment="0" applyProtection="0"/>
    <xf numFmtId="0" fontId="35" fillId="0" borderId="0" applyNumberFormat="0" applyFill="0" applyBorder="0" applyAlignment="0" applyProtection="0"/>
    <xf numFmtId="0" fontId="44" fillId="24" borderId="14">
      <protection locked="0"/>
    </xf>
    <xf numFmtId="0" fontId="45" fillId="0" borderId="0"/>
    <xf numFmtId="0" fontId="44" fillId="24" borderId="14">
      <protection locked="0"/>
    </xf>
    <xf numFmtId="0" fontId="44" fillId="24" borderId="14">
      <protection locked="0"/>
    </xf>
    <xf numFmtId="189" fontId="0" fillId="0" borderId="0" applyFont="0" applyFill="0" applyBorder="0" applyAlignment="0" applyProtection="0"/>
    <xf numFmtId="190" fontId="0" fillId="0" borderId="0" applyFont="0" applyFill="0" applyBorder="0" applyAlignment="0" applyProtection="0"/>
    <xf numFmtId="0" fontId="43" fillId="0" borderId="15" applyNumberFormat="0" applyFill="0" applyProtection="0">
      <alignment horizontal="right"/>
    </xf>
    <xf numFmtId="0" fontId="46" fillId="0" borderId="15" applyNumberFormat="0" applyFill="0" applyProtection="0">
      <alignment horizontal="center"/>
    </xf>
    <xf numFmtId="0" fontId="47" fillId="0" borderId="0" applyNumberFormat="0" applyFill="0" applyBorder="0" applyAlignment="0" applyProtection="0"/>
    <xf numFmtId="0" fontId="48" fillId="0" borderId="16" applyNumberFormat="0" applyFill="0" applyProtection="0">
      <alignment horizontal="center"/>
    </xf>
    <xf numFmtId="0" fontId="49" fillId="7" borderId="0" applyNumberFormat="0" applyBorder="0" applyAlignment="0" applyProtection="0">
      <alignment vertical="center"/>
    </xf>
    <xf numFmtId="0" fontId="26" fillId="7" borderId="0" applyNumberFormat="0" applyBorder="0" applyAlignment="0" applyProtection="0">
      <alignment vertical="center"/>
    </xf>
    <xf numFmtId="0" fontId="26" fillId="25" borderId="0" applyNumberFormat="0" applyBorder="0" applyAlignment="0" applyProtection="0">
      <alignment vertical="center"/>
    </xf>
    <xf numFmtId="0" fontId="50" fillId="7" borderId="0" applyNumberFormat="0" applyBorder="0" applyAlignment="0" applyProtection="0"/>
    <xf numFmtId="0" fontId="0" fillId="0" borderId="0"/>
    <xf numFmtId="0" fontId="0" fillId="0" borderId="0"/>
    <xf numFmtId="0" fontId="29" fillId="0" borderId="0">
      <alignment vertical="center"/>
    </xf>
    <xf numFmtId="0" fontId="29" fillId="0" borderId="0">
      <alignment vertical="center"/>
    </xf>
    <xf numFmtId="0" fontId="29" fillId="0" borderId="0">
      <alignment vertical="center"/>
    </xf>
    <xf numFmtId="0" fontId="0" fillId="0" borderId="0"/>
    <xf numFmtId="0" fontId="0" fillId="0" borderId="0"/>
    <xf numFmtId="0" fontId="51" fillId="0" borderId="0" applyNumberFormat="0" applyFill="0" applyBorder="0" applyAlignment="0" applyProtection="0"/>
    <xf numFmtId="0" fontId="52" fillId="0" borderId="0" applyNumberFormat="0" applyFill="0" applyBorder="0" applyAlignment="0" applyProtection="0"/>
    <xf numFmtId="0" fontId="53" fillId="6" borderId="0" applyNumberFormat="0" applyBorder="0" applyAlignment="0" applyProtection="0">
      <alignment vertical="center"/>
    </xf>
    <xf numFmtId="0" fontId="25" fillId="6" borderId="0" applyNumberFormat="0" applyBorder="0" applyAlignment="0" applyProtection="0">
      <alignment vertical="center"/>
    </xf>
    <xf numFmtId="0" fontId="25" fillId="10" borderId="0" applyNumberFormat="0" applyBorder="0" applyAlignment="0" applyProtection="0">
      <alignment vertical="center"/>
    </xf>
    <xf numFmtId="0" fontId="54" fillId="6" borderId="0" applyNumberFormat="0" applyBorder="0" applyAlignment="0" applyProtection="0"/>
    <xf numFmtId="0" fontId="48" fillId="0" borderId="16" applyNumberFormat="0" applyFill="0" applyProtection="0">
      <alignment horizontal="left"/>
    </xf>
    <xf numFmtId="0" fontId="0" fillId="0" borderId="0"/>
    <xf numFmtId="41" fontId="0" fillId="0" borderId="0" applyFont="0" applyFill="0" applyBorder="0" applyAlignment="0" applyProtection="0"/>
    <xf numFmtId="43" fontId="0" fillId="0" borderId="0" applyFont="0" applyFill="0" applyBorder="0" applyAlignment="0" applyProtection="0"/>
    <xf numFmtId="41" fontId="0" fillId="0" borderId="0" applyFont="0" applyFill="0" applyBorder="0" applyAlignment="0" applyProtection="0"/>
    <xf numFmtId="43" fontId="0" fillId="0" borderId="0" applyFont="0" applyFill="0" applyBorder="0" applyAlignment="0" applyProtection="0"/>
    <xf numFmtId="0" fontId="55"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191" fontId="43" fillId="0" borderId="16" applyFill="0" applyProtection="0">
      <alignment horizontal="right"/>
    </xf>
    <xf numFmtId="0" fontId="43" fillId="0" borderId="15" applyNumberFormat="0" applyFill="0" applyProtection="0">
      <alignment horizontal="left"/>
    </xf>
    <xf numFmtId="1" fontId="43" fillId="0" borderId="16" applyFill="0" applyProtection="0">
      <alignment horizontal="center"/>
    </xf>
    <xf numFmtId="0" fontId="30" fillId="0" borderId="0"/>
    <xf numFmtId="0" fontId="37" fillId="0" borderId="0"/>
    <xf numFmtId="43" fontId="0" fillId="0" borderId="0" applyFont="0" applyFill="0" applyBorder="0" applyAlignment="0" applyProtection="0"/>
    <xf numFmtId="41" fontId="0" fillId="0" borderId="0" applyFont="0" applyFill="0" applyBorder="0" applyAlignment="0" applyProtection="0"/>
  </cellStyleXfs>
  <cellXfs count="40">
    <xf numFmtId="0" fontId="0" fillId="0" borderId="0" xfId="0"/>
    <xf numFmtId="192" fontId="0" fillId="0" borderId="0" xfId="0" applyNumberFormat="1"/>
    <xf numFmtId="0" fontId="0" fillId="0" borderId="0" xfId="0" applyAlignment="1">
      <alignment horizontal="center" vertical="center"/>
    </xf>
    <xf numFmtId="0" fontId="1" fillId="0" borderId="1" xfId="0" applyFont="1" applyFill="1" applyBorder="1" applyAlignment="1">
      <alignment horizontal="center" vertical="center"/>
    </xf>
    <xf numFmtId="192" fontId="1" fillId="0" borderId="1" xfId="0" applyNumberFormat="1" applyFont="1" applyFill="1" applyBorder="1" applyAlignment="1">
      <alignment horizontal="center" vertical="center"/>
    </xf>
    <xf numFmtId="193" fontId="1" fillId="0" borderId="1" xfId="0" applyNumberFormat="1" applyFont="1" applyFill="1" applyBorder="1" applyAlignment="1">
      <alignment horizontal="center" vertical="center"/>
    </xf>
    <xf numFmtId="0" fontId="0" fillId="0" borderId="0" xfId="0" applyFill="1"/>
    <xf numFmtId="0" fontId="0" fillId="0" borderId="1" xfId="0" applyFont="1" applyFill="1" applyBorder="1" applyAlignment="1">
      <alignment horizontal="center" vertical="center" wrapText="1"/>
    </xf>
    <xf numFmtId="194" fontId="0" fillId="0" borderId="1" xfId="0" applyNumberFormat="1" applyFont="1" applyFill="1" applyBorder="1" applyAlignment="1">
      <alignment horizontal="center" vertical="center" wrapText="1"/>
    </xf>
    <xf numFmtId="192" fontId="0" fillId="0" borderId="1" xfId="0" applyNumberFormat="1" applyFont="1" applyFill="1" applyBorder="1" applyAlignment="1">
      <alignment horizontal="center" vertical="center" wrapText="1"/>
    </xf>
    <xf numFmtId="193" fontId="0"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192" fontId="3" fillId="0" borderId="1" xfId="0" applyNumberFormat="1" applyFont="1" applyFill="1" applyBorder="1" applyAlignment="1">
      <alignment horizontal="center" vertical="center" wrapText="1"/>
    </xf>
    <xf numFmtId="193" fontId="3" fillId="0" borderId="1" xfId="0" applyNumberFormat="1" applyFont="1" applyFill="1" applyBorder="1" applyAlignment="1">
      <alignment horizontal="center" vertical="center" wrapText="1"/>
    </xf>
    <xf numFmtId="0" fontId="4" fillId="0" borderId="0" xfId="0" applyFont="1" applyFill="1" applyAlignment="1">
      <alignment vertical="center"/>
    </xf>
    <xf numFmtId="0" fontId="5" fillId="0" borderId="1" xfId="0" applyFont="1" applyFill="1" applyBorder="1" applyAlignment="1">
      <alignment horizontal="center" vertical="center"/>
    </xf>
    <xf numFmtId="1" fontId="4" fillId="0" borderId="1" xfId="0" applyNumberFormat="1" applyFont="1" applyBorder="1" applyAlignment="1">
      <alignment horizontal="center" vertical="center"/>
    </xf>
    <xf numFmtId="1" fontId="6" fillId="0" borderId="1" xfId="0" applyNumberFormat="1" applyFont="1" applyBorder="1" applyAlignment="1">
      <alignment horizontal="center" vertical="center"/>
    </xf>
    <xf numFmtId="1" fontId="5" fillId="0" borderId="1" xfId="0" applyNumberFormat="1" applyFont="1" applyBorder="1" applyAlignment="1">
      <alignment horizontal="center" vertical="center"/>
    </xf>
    <xf numFmtId="193" fontId="7" fillId="0" borderId="1" xfId="0" applyNumberFormat="1" applyFont="1" applyFill="1" applyBorder="1" applyAlignment="1">
      <alignment horizontal="center" vertical="center"/>
    </xf>
    <xf numFmtId="195" fontId="5" fillId="0" borderId="1" xfId="0" applyNumberFormat="1" applyFont="1" applyFill="1" applyBorder="1" applyAlignment="1">
      <alignment horizontal="center" vertical="center" wrapText="1"/>
    </xf>
    <xf numFmtId="192" fontId="7" fillId="0" borderId="1" xfId="0" applyNumberFormat="1" applyFont="1" applyFill="1" applyBorder="1" applyAlignment="1">
      <alignment horizontal="center" vertical="center"/>
    </xf>
    <xf numFmtId="195" fontId="5" fillId="0" borderId="1" xfId="0" applyNumberFormat="1" applyFont="1" applyFill="1" applyBorder="1" applyAlignment="1">
      <alignment horizontal="center" vertical="center"/>
    </xf>
    <xf numFmtId="193" fontId="5" fillId="0" borderId="1" xfId="0" applyNumberFormat="1" applyFont="1" applyFill="1" applyBorder="1" applyAlignment="1">
      <alignment horizontal="center" vertical="center"/>
    </xf>
    <xf numFmtId="193" fontId="8" fillId="0" borderId="1" xfId="0" applyNumberFormat="1" applyFont="1" applyFill="1" applyBorder="1" applyAlignment="1">
      <alignment horizontal="center" vertical="center" wrapText="1"/>
    </xf>
    <xf numFmtId="196" fontId="7"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193" fontId="5" fillId="0" borderId="1" xfId="0" applyNumberFormat="1" applyFont="1" applyFill="1" applyBorder="1" applyAlignment="1">
      <alignment horizontal="center" vertical="center" wrapText="1"/>
    </xf>
    <xf numFmtId="0" fontId="0" fillId="0" borderId="0" xfId="0" applyFont="1" applyFill="1" applyBorder="1" applyAlignment="1">
      <alignment horizontal="center" vertical="center"/>
    </xf>
    <xf numFmtId="0" fontId="0" fillId="0" borderId="0" xfId="0" applyAlignment="1">
      <alignment horizontal="center"/>
    </xf>
    <xf numFmtId="0" fontId="0" fillId="0" borderId="0" xfId="0" applyFill="1" applyAlignment="1">
      <alignment horizontal="center"/>
    </xf>
    <xf numFmtId="192" fontId="0" fillId="0" borderId="0" xfId="0" applyNumberFormat="1" applyAlignment="1">
      <alignment horizontal="center"/>
    </xf>
    <xf numFmtId="193" fontId="0" fillId="0" borderId="0" xfId="0" applyNumberFormat="1" applyFill="1" applyAlignment="1">
      <alignment horizontal="center"/>
    </xf>
    <xf numFmtId="192" fontId="8"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1" fontId="4" fillId="0" borderId="1" xfId="0" applyNumberFormat="1" applyFont="1" applyFill="1" applyBorder="1" applyAlignment="1">
      <alignment horizontal="center" vertical="center"/>
    </xf>
    <xf numFmtId="1" fontId="6" fillId="0" borderId="1" xfId="0" applyNumberFormat="1" applyFont="1" applyFill="1" applyBorder="1" applyAlignment="1">
      <alignment horizontal="center" vertical="center"/>
    </xf>
    <xf numFmtId="1" fontId="5" fillId="0" borderId="1" xfId="0" applyNumberFormat="1" applyFont="1" applyFill="1" applyBorder="1" applyAlignment="1">
      <alignment horizontal="center" vertical="center"/>
    </xf>
  </cellXfs>
  <cellStyles count="17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20100326高清市院遂宁检察院1080P配置清单26日改" xfId="49"/>
    <cellStyle name="_Book1" xfId="50"/>
    <cellStyle name="_Book1_1" xfId="51"/>
    <cellStyle name="_Book1_2" xfId="52"/>
    <cellStyle name="_Book1_3" xfId="53"/>
    <cellStyle name="_ET_STYLE_NoName_00_" xfId="54"/>
    <cellStyle name="_ET_STYLE_NoName_00__Book1" xfId="55"/>
    <cellStyle name="_ET_STYLE_NoName_00__Book1_1" xfId="56"/>
    <cellStyle name="_ET_STYLE_NoName_00__Sheet3" xfId="57"/>
    <cellStyle name="_弱电系统设备配置报价清单" xfId="58"/>
    <cellStyle name="0,0&#13;&#10;NA&#13;&#10;" xfId="59"/>
    <cellStyle name="6mal" xfId="60"/>
    <cellStyle name="Accent1" xfId="61"/>
    <cellStyle name="Accent1 - 20%" xfId="62"/>
    <cellStyle name="Accent1 - 40%" xfId="63"/>
    <cellStyle name="Accent1 - 60%" xfId="64"/>
    <cellStyle name="Accent2" xfId="65"/>
    <cellStyle name="Accent2 - 20%" xfId="66"/>
    <cellStyle name="Accent2 - 40%" xfId="67"/>
    <cellStyle name="Accent2 - 60%" xfId="68"/>
    <cellStyle name="Accent3" xfId="69"/>
    <cellStyle name="Accent3 - 20%" xfId="70"/>
    <cellStyle name="Accent3 - 40%" xfId="71"/>
    <cellStyle name="Accent3 - 60%" xfId="72"/>
    <cellStyle name="Accent4" xfId="73"/>
    <cellStyle name="Accent4 - 20%" xfId="74"/>
    <cellStyle name="Accent4 - 40%" xfId="75"/>
    <cellStyle name="Accent4 - 60%" xfId="76"/>
    <cellStyle name="Accent5" xfId="77"/>
    <cellStyle name="Accent5 - 20%" xfId="78"/>
    <cellStyle name="Accent5 - 40%" xfId="79"/>
    <cellStyle name="Accent5 - 60%" xfId="80"/>
    <cellStyle name="Accent6" xfId="81"/>
    <cellStyle name="Accent6 - 20%" xfId="82"/>
    <cellStyle name="Accent6 - 40%" xfId="83"/>
    <cellStyle name="Accent6 - 60%" xfId="84"/>
    <cellStyle name="args.style" xfId="85"/>
    <cellStyle name="ColLevel_0" xfId="86"/>
    <cellStyle name="Comma [0]_!!!GO" xfId="87"/>
    <cellStyle name="comma zerodec" xfId="88"/>
    <cellStyle name="Comma_!!!GO" xfId="89"/>
    <cellStyle name="Currency [0]_!!!GO" xfId="90"/>
    <cellStyle name="Currency_!!!GO" xfId="91"/>
    <cellStyle name="Currency1" xfId="92"/>
    <cellStyle name="Date" xfId="93"/>
    <cellStyle name="Dollar (zero dec)" xfId="94"/>
    <cellStyle name="e鯪9Y_x000B_" xfId="95"/>
    <cellStyle name="e鯪9Y_x000B_ 2" xfId="96"/>
    <cellStyle name="e鯪9Y_x000B__Book1" xfId="97"/>
    <cellStyle name="Grey" xfId="98"/>
    <cellStyle name="Header1" xfId="99"/>
    <cellStyle name="Header2" xfId="100"/>
    <cellStyle name="Input [yellow]" xfId="101"/>
    <cellStyle name="Input Cells" xfId="102"/>
    <cellStyle name="Linked Cells" xfId="103"/>
    <cellStyle name="Millares [0]_96 Risk" xfId="104"/>
    <cellStyle name="Millares_96 Risk" xfId="105"/>
    <cellStyle name="Milliers [0]_!!!GO" xfId="106"/>
    <cellStyle name="Milliers_!!!GO" xfId="107"/>
    <cellStyle name="Moneda [0]_96 Risk" xfId="108"/>
    <cellStyle name="Moneda_96 Risk" xfId="109"/>
    <cellStyle name="Mon閠aire [0]_!!!GO" xfId="110"/>
    <cellStyle name="Mon閠aire_!!!GO" xfId="111"/>
    <cellStyle name="New Times Roman" xfId="112"/>
    <cellStyle name="no dec" xfId="113"/>
    <cellStyle name="Normal - Style1" xfId="114"/>
    <cellStyle name="Normal_!!!GO" xfId="115"/>
    <cellStyle name="per.style" xfId="116"/>
    <cellStyle name="Percent [2]" xfId="117"/>
    <cellStyle name="Percent_!!!GO" xfId="118"/>
    <cellStyle name="Pourcentage_pldt" xfId="119"/>
    <cellStyle name="PSChar" xfId="120"/>
    <cellStyle name="PSDate" xfId="121"/>
    <cellStyle name="PSDec" xfId="122"/>
    <cellStyle name="PSHeading" xfId="123"/>
    <cellStyle name="PSInt" xfId="124"/>
    <cellStyle name="PSSpacer" xfId="125"/>
    <cellStyle name="RowLevel_0" xfId="126"/>
    <cellStyle name="sstot" xfId="127"/>
    <cellStyle name="Standard_AREAS" xfId="128"/>
    <cellStyle name="t" xfId="129"/>
    <cellStyle name="t_HVAC Equipment (3)" xfId="130"/>
    <cellStyle name="捠壿 [0.00]_Region Orders (2)" xfId="131"/>
    <cellStyle name="捠壿_Region Orders (2)" xfId="132"/>
    <cellStyle name="编号" xfId="133"/>
    <cellStyle name="标题1" xfId="134"/>
    <cellStyle name="表标题" xfId="135"/>
    <cellStyle name="部门" xfId="136"/>
    <cellStyle name="差_Book1" xfId="137"/>
    <cellStyle name="差_Book1_1" xfId="138"/>
    <cellStyle name="差_Book1_2" xfId="139"/>
    <cellStyle name="差_Book1_3" xfId="140"/>
    <cellStyle name="常规 10" xfId="141"/>
    <cellStyle name="常规 11" xfId="142"/>
    <cellStyle name="常规 2" xfId="143"/>
    <cellStyle name="常规 3" xfId="144"/>
    <cellStyle name="常规 4" xfId="145"/>
    <cellStyle name="常规 8" xfId="146"/>
    <cellStyle name="常规 9" xfId="147"/>
    <cellStyle name="分级显示列_1_Book1" xfId="148"/>
    <cellStyle name="分级显示行_1_Book1" xfId="149"/>
    <cellStyle name="好_Book1" xfId="150"/>
    <cellStyle name="好_Book1_1" xfId="151"/>
    <cellStyle name="好_Book1_2" xfId="152"/>
    <cellStyle name="好_Book1_3" xfId="153"/>
    <cellStyle name="借出原因" xfId="154"/>
    <cellStyle name="普通_laroux" xfId="155"/>
    <cellStyle name="千分位[0]_laroux" xfId="156"/>
    <cellStyle name="千分位_laroux" xfId="157"/>
    <cellStyle name="千位[0]_ 方正PC" xfId="158"/>
    <cellStyle name="千位_ 方正PC" xfId="159"/>
    <cellStyle name="强调 1" xfId="160"/>
    <cellStyle name="强调 2" xfId="161"/>
    <cellStyle name="强调 3" xfId="162"/>
    <cellStyle name="日期" xfId="163"/>
    <cellStyle name="商品名称" xfId="164"/>
    <cellStyle name="数量" xfId="165"/>
    <cellStyle name="样式 1" xfId="166"/>
    <cellStyle name="昗弨_Pacific Region P&amp;L" xfId="167"/>
    <cellStyle name="寘嬫愗傝 [0.00]_Region Orders (2)" xfId="168"/>
    <cellStyle name="寘嬫愗傝_Region Orders (2)" xfId="169"/>
  </cellStyles>
  <dxfs count="1">
    <dxf>
      <font>
        <u val="single"/>
        <color indexed="10"/>
      </font>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TS01\jhc\unzipped\Eastern%20Airline%20FE\Spares\FILES\SMCTS2\SMCTSSP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eqpmad2"/>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4"/>
  <sheetViews>
    <sheetView tabSelected="1" zoomScaleSheetLayoutView="60" workbookViewId="0">
      <selection activeCell="R3" sqref="R3"/>
    </sheetView>
  </sheetViews>
  <sheetFormatPr defaultColWidth="9" defaultRowHeight="14.25"/>
  <cols>
    <col min="1" max="1" width="4.375" customWidth="1"/>
    <col min="2" max="2" width="7.125" customWidth="1"/>
    <col min="3" max="3" width="17.5" customWidth="1"/>
    <col min="4" max="4" width="7.625" customWidth="1"/>
    <col min="5" max="5" width="7.5" style="31" customWidth="1"/>
    <col min="6" max="6" width="7.125" style="32" customWidth="1"/>
    <col min="7" max="7" width="7.125" style="33" customWidth="1"/>
    <col min="8" max="8" width="7.125" style="32" customWidth="1"/>
    <col min="9" max="9" width="7" style="33" customWidth="1"/>
    <col min="10" max="10" width="7.125" style="34" customWidth="1"/>
    <col min="11" max="11" width="9" style="33" customWidth="1"/>
    <col min="12" max="12" width="6.25" style="33" customWidth="1"/>
    <col min="13" max="13" width="7.875" style="33" customWidth="1"/>
    <col min="14" max="14" width="8.125" customWidth="1"/>
    <col min="15" max="15" width="5.875" customWidth="1"/>
    <col min="16" max="16" width="13.75" customWidth="1"/>
  </cols>
  <sheetData>
    <row r="1" ht="55" customHeight="1" spans="1:17">
      <c r="A1" s="3" t="s">
        <v>0</v>
      </c>
      <c r="B1" s="3"/>
      <c r="C1" s="3"/>
      <c r="D1" s="3"/>
      <c r="E1" s="3"/>
      <c r="F1" s="3"/>
      <c r="G1" s="4"/>
      <c r="H1" s="3"/>
      <c r="I1" s="4"/>
      <c r="J1" s="5"/>
      <c r="K1" s="4"/>
      <c r="L1" s="4"/>
      <c r="M1" s="4"/>
      <c r="N1" s="3"/>
      <c r="O1" s="3"/>
      <c r="P1" s="3"/>
    </row>
    <row r="2" ht="27" customHeight="1" spans="1:17">
      <c r="A2" s="7" t="s">
        <v>1</v>
      </c>
      <c r="B2" s="7" t="s">
        <v>2</v>
      </c>
      <c r="C2" s="8" t="s">
        <v>3</v>
      </c>
      <c r="D2" s="7" t="s">
        <v>4</v>
      </c>
      <c r="E2" s="7"/>
      <c r="F2" s="7" t="s">
        <v>5</v>
      </c>
      <c r="G2" s="9"/>
      <c r="H2" s="7"/>
      <c r="I2" s="9"/>
      <c r="J2" s="10"/>
      <c r="K2" s="9"/>
      <c r="L2" s="9"/>
      <c r="M2" s="9"/>
      <c r="N2" s="7" t="s">
        <v>6</v>
      </c>
      <c r="O2" s="7" t="s">
        <v>7</v>
      </c>
      <c r="P2" s="7" t="s">
        <v>8</v>
      </c>
    </row>
    <row r="3" ht="23.25" customHeight="1" spans="1:17">
      <c r="A3" s="7"/>
      <c r="B3" s="7"/>
      <c r="C3" s="8"/>
      <c r="D3" s="12" t="s">
        <v>9</v>
      </c>
      <c r="E3" s="12" t="s">
        <v>10</v>
      </c>
      <c r="F3" s="12" t="s">
        <v>11</v>
      </c>
      <c r="G3" s="13"/>
      <c r="H3" s="12" t="s">
        <v>12</v>
      </c>
      <c r="I3" s="13"/>
      <c r="J3" s="14" t="s">
        <v>13</v>
      </c>
      <c r="K3" s="13"/>
      <c r="L3" s="13" t="s">
        <v>5</v>
      </c>
      <c r="M3" s="13"/>
      <c r="N3" s="7"/>
      <c r="O3" s="7"/>
      <c r="P3" s="7"/>
    </row>
    <row r="4" ht="27.75" customHeight="1" spans="1:17">
      <c r="A4" s="7"/>
      <c r="B4" s="7"/>
      <c r="C4" s="8"/>
      <c r="D4" s="12"/>
      <c r="E4" s="12"/>
      <c r="F4" s="12" t="s">
        <v>9</v>
      </c>
      <c r="G4" s="13" t="s">
        <v>14</v>
      </c>
      <c r="H4" s="12" t="s">
        <v>9</v>
      </c>
      <c r="I4" s="13" t="s">
        <v>15</v>
      </c>
      <c r="J4" s="14" t="s">
        <v>9</v>
      </c>
      <c r="K4" s="13" t="s">
        <v>15</v>
      </c>
      <c r="L4" s="13" t="s">
        <v>16</v>
      </c>
      <c r="M4" s="13" t="s">
        <v>17</v>
      </c>
      <c r="N4" s="7"/>
      <c r="O4" s="7"/>
      <c r="P4" s="7"/>
    </row>
    <row r="5" s="30" customFormat="1" ht="30" customHeight="1" spans="1:17">
      <c r="A5" s="16">
        <v>1</v>
      </c>
      <c r="B5" s="17" t="s">
        <v>18</v>
      </c>
      <c r="C5" s="18" t="s">
        <v>19</v>
      </c>
      <c r="D5" s="19">
        <v>372</v>
      </c>
      <c r="E5" s="20">
        <f t="shared" ref="E5:E10" si="0">D5/275*347/5*0.6</f>
        <v>56.3275636363636</v>
      </c>
      <c r="F5" s="21">
        <v>82.4</v>
      </c>
      <c r="G5" s="22">
        <f t="shared" ref="G5:G21" si="1">F5*0.4</f>
        <v>32.96</v>
      </c>
      <c r="H5" s="23">
        <v>81.2</v>
      </c>
      <c r="I5" s="22">
        <f t="shared" ref="I5:I21" si="2">H5*0.3</f>
        <v>24.36</v>
      </c>
      <c r="J5" s="24">
        <v>86.33</v>
      </c>
      <c r="K5" s="22">
        <f t="shared" ref="K5:K21" si="3">J5*0.3</f>
        <v>25.899</v>
      </c>
      <c r="L5" s="35">
        <f t="shared" ref="L5:L21" si="4">G5+I5+K5</f>
        <v>83.219</v>
      </c>
      <c r="M5" s="22">
        <f t="shared" ref="M5:M21" si="5">L5*0.4</f>
        <v>33.2876</v>
      </c>
      <c r="N5" s="26">
        <f t="shared" ref="N5:N21" si="6">E5+M5</f>
        <v>89.6151636363636</v>
      </c>
      <c r="O5" s="27">
        <v>1</v>
      </c>
      <c r="P5" s="28" t="s">
        <v>20</v>
      </c>
    </row>
    <row r="6" s="30" customFormat="1" ht="30" customHeight="1" spans="1:17">
      <c r="A6" s="16">
        <v>2</v>
      </c>
      <c r="B6" s="17" t="s">
        <v>21</v>
      </c>
      <c r="C6" s="18" t="s">
        <v>22</v>
      </c>
      <c r="D6" s="19">
        <v>334</v>
      </c>
      <c r="E6" s="20">
        <f t="shared" si="0"/>
        <v>50.5736727272727</v>
      </c>
      <c r="F6" s="23">
        <v>85.2</v>
      </c>
      <c r="G6" s="22">
        <f t="shared" si="1"/>
        <v>34.08</v>
      </c>
      <c r="H6" s="23">
        <v>82.2</v>
      </c>
      <c r="I6" s="22">
        <f t="shared" si="2"/>
        <v>24.66</v>
      </c>
      <c r="J6" s="24">
        <v>83.3</v>
      </c>
      <c r="K6" s="22">
        <f t="shared" si="3"/>
        <v>24.99</v>
      </c>
      <c r="L6" s="35">
        <f t="shared" si="4"/>
        <v>83.73</v>
      </c>
      <c r="M6" s="22">
        <f t="shared" si="5"/>
        <v>33.492</v>
      </c>
      <c r="N6" s="26">
        <f t="shared" si="6"/>
        <v>84.0656727272727</v>
      </c>
      <c r="O6" s="27">
        <v>2</v>
      </c>
      <c r="P6" s="28" t="s">
        <v>20</v>
      </c>
    </row>
    <row r="7" s="30" customFormat="1" ht="30" customHeight="1" spans="1:17">
      <c r="A7" s="16">
        <v>3</v>
      </c>
      <c r="B7" s="17" t="s">
        <v>23</v>
      </c>
      <c r="C7" s="18" t="s">
        <v>24</v>
      </c>
      <c r="D7" s="19">
        <v>307</v>
      </c>
      <c r="E7" s="20">
        <f t="shared" si="0"/>
        <v>46.4853818181818</v>
      </c>
      <c r="F7" s="21">
        <v>85.2</v>
      </c>
      <c r="G7" s="22">
        <f t="shared" si="1"/>
        <v>34.08</v>
      </c>
      <c r="H7" s="23">
        <v>83.6</v>
      </c>
      <c r="I7" s="22">
        <f t="shared" si="2"/>
        <v>25.08</v>
      </c>
      <c r="J7" s="24">
        <v>84</v>
      </c>
      <c r="K7" s="22">
        <f t="shared" si="3"/>
        <v>25.2</v>
      </c>
      <c r="L7" s="35">
        <f t="shared" si="4"/>
        <v>84.36</v>
      </c>
      <c r="M7" s="22">
        <f t="shared" si="5"/>
        <v>33.744</v>
      </c>
      <c r="N7" s="26">
        <f t="shared" si="6"/>
        <v>80.2293818181818</v>
      </c>
      <c r="O7" s="27">
        <v>3</v>
      </c>
      <c r="P7" s="28" t="s">
        <v>20</v>
      </c>
    </row>
    <row r="8" ht="30" customHeight="1" spans="1:17">
      <c r="A8" s="16">
        <v>4</v>
      </c>
      <c r="B8" s="17" t="s">
        <v>25</v>
      </c>
      <c r="C8" s="18" t="s">
        <v>26</v>
      </c>
      <c r="D8" s="19">
        <v>298</v>
      </c>
      <c r="E8" s="20">
        <f t="shared" si="0"/>
        <v>45.1226181818182</v>
      </c>
      <c r="F8" s="21">
        <v>85.6</v>
      </c>
      <c r="G8" s="22">
        <f t="shared" si="1"/>
        <v>34.24</v>
      </c>
      <c r="H8" s="23">
        <v>85.8</v>
      </c>
      <c r="I8" s="22">
        <f t="shared" si="2"/>
        <v>25.74</v>
      </c>
      <c r="J8" s="24">
        <v>83.33</v>
      </c>
      <c r="K8" s="22">
        <f t="shared" si="3"/>
        <v>24.999</v>
      </c>
      <c r="L8" s="35">
        <f t="shared" si="4"/>
        <v>84.979</v>
      </c>
      <c r="M8" s="22">
        <f t="shared" si="5"/>
        <v>33.9916</v>
      </c>
      <c r="N8" s="26">
        <f t="shared" si="6"/>
        <v>79.1142181818182</v>
      </c>
      <c r="O8" s="27">
        <v>4</v>
      </c>
      <c r="P8" s="28" t="s">
        <v>20</v>
      </c>
      <c r="Q8" s="30"/>
    </row>
    <row r="9" ht="30" customHeight="1" spans="1:17">
      <c r="A9" s="16">
        <v>5</v>
      </c>
      <c r="B9" s="17" t="s">
        <v>27</v>
      </c>
      <c r="C9" s="18" t="s">
        <v>28</v>
      </c>
      <c r="D9" s="19">
        <v>298</v>
      </c>
      <c r="E9" s="20">
        <f t="shared" si="0"/>
        <v>45.1226181818182</v>
      </c>
      <c r="F9" s="21">
        <v>82.4</v>
      </c>
      <c r="G9" s="22">
        <f t="shared" si="1"/>
        <v>32.96</v>
      </c>
      <c r="H9" s="23">
        <v>81.8</v>
      </c>
      <c r="I9" s="22">
        <f t="shared" si="2"/>
        <v>24.54</v>
      </c>
      <c r="J9" s="24">
        <v>80.67</v>
      </c>
      <c r="K9" s="22">
        <f t="shared" si="3"/>
        <v>24.201</v>
      </c>
      <c r="L9" s="35">
        <f t="shared" si="4"/>
        <v>81.701</v>
      </c>
      <c r="M9" s="22">
        <f t="shared" si="5"/>
        <v>32.6804</v>
      </c>
      <c r="N9" s="26">
        <f t="shared" si="6"/>
        <v>77.8030181818182</v>
      </c>
      <c r="O9" s="27">
        <v>5</v>
      </c>
      <c r="P9" s="28" t="s">
        <v>20</v>
      </c>
      <c r="Q9" s="30"/>
    </row>
    <row r="10" ht="30" customHeight="1" spans="1:17">
      <c r="A10" s="16">
        <v>6</v>
      </c>
      <c r="B10" s="17" t="s">
        <v>29</v>
      </c>
      <c r="C10" s="18" t="s">
        <v>30</v>
      </c>
      <c r="D10" s="19">
        <v>292</v>
      </c>
      <c r="E10" s="20">
        <f t="shared" si="0"/>
        <v>44.2141090909091</v>
      </c>
      <c r="F10" s="21">
        <v>82.8</v>
      </c>
      <c r="G10" s="22">
        <f t="shared" si="1"/>
        <v>33.12</v>
      </c>
      <c r="H10" s="21">
        <v>82.8</v>
      </c>
      <c r="I10" s="22">
        <f t="shared" si="2"/>
        <v>24.84</v>
      </c>
      <c r="J10" s="29">
        <v>76.67</v>
      </c>
      <c r="K10" s="22">
        <f t="shared" si="3"/>
        <v>23.001</v>
      </c>
      <c r="L10" s="35">
        <f t="shared" si="4"/>
        <v>80.961</v>
      </c>
      <c r="M10" s="22">
        <f t="shared" si="5"/>
        <v>32.3844</v>
      </c>
      <c r="N10" s="26">
        <f t="shared" si="6"/>
        <v>76.5985090909091</v>
      </c>
      <c r="O10" s="27">
        <v>6</v>
      </c>
      <c r="P10" s="28" t="s">
        <v>20</v>
      </c>
      <c r="Q10" s="30"/>
    </row>
    <row r="11" ht="30" customHeight="1" spans="1:17">
      <c r="A11" s="16">
        <v>7</v>
      </c>
      <c r="B11" s="17" t="s">
        <v>31</v>
      </c>
      <c r="C11" s="18" t="s">
        <v>32</v>
      </c>
      <c r="D11" s="19">
        <v>353</v>
      </c>
      <c r="E11" s="20">
        <f t="shared" ref="E11:E24" si="7">D11/5*0.6</f>
        <v>42.36</v>
      </c>
      <c r="F11" s="21">
        <v>80.4</v>
      </c>
      <c r="G11" s="22">
        <f t="shared" si="1"/>
        <v>32.16</v>
      </c>
      <c r="H11" s="23">
        <v>80</v>
      </c>
      <c r="I11" s="22">
        <f t="shared" si="2"/>
        <v>24</v>
      </c>
      <c r="J11" s="24">
        <v>83.33</v>
      </c>
      <c r="K11" s="22">
        <f t="shared" si="3"/>
        <v>24.999</v>
      </c>
      <c r="L11" s="35">
        <f t="shared" si="4"/>
        <v>81.159</v>
      </c>
      <c r="M11" s="22">
        <f t="shared" si="5"/>
        <v>32.4636</v>
      </c>
      <c r="N11" s="26">
        <f t="shared" si="6"/>
        <v>74.8236</v>
      </c>
      <c r="O11" s="27">
        <v>7</v>
      </c>
      <c r="P11" s="28" t="s">
        <v>20</v>
      </c>
      <c r="Q11" s="30"/>
    </row>
    <row r="12" ht="30" customHeight="1" spans="1:17">
      <c r="A12" s="16">
        <v>8</v>
      </c>
      <c r="B12" s="17" t="s">
        <v>33</v>
      </c>
      <c r="C12" s="18" t="s">
        <v>34</v>
      </c>
      <c r="D12" s="19">
        <v>366</v>
      </c>
      <c r="E12" s="20">
        <f t="shared" si="7"/>
        <v>43.92</v>
      </c>
      <c r="F12" s="21">
        <v>84</v>
      </c>
      <c r="G12" s="22">
        <f t="shared" si="1"/>
        <v>33.6</v>
      </c>
      <c r="H12" s="23">
        <v>85.2</v>
      </c>
      <c r="I12" s="22">
        <f t="shared" si="2"/>
        <v>25.56</v>
      </c>
      <c r="J12" s="24">
        <v>92</v>
      </c>
      <c r="K12" s="22">
        <f t="shared" si="3"/>
        <v>27.6</v>
      </c>
      <c r="L12" s="35">
        <f t="shared" si="4"/>
        <v>86.76</v>
      </c>
      <c r="M12" s="22">
        <f t="shared" si="5"/>
        <v>34.704</v>
      </c>
      <c r="N12" s="26">
        <f t="shared" si="6"/>
        <v>78.624</v>
      </c>
      <c r="O12" s="27">
        <v>1</v>
      </c>
      <c r="P12" s="36" t="s">
        <v>35</v>
      </c>
      <c r="Q12" s="30"/>
    </row>
    <row r="13" ht="30" customHeight="1" spans="1:17">
      <c r="A13" s="16">
        <v>9</v>
      </c>
      <c r="B13" s="17" t="s">
        <v>36</v>
      </c>
      <c r="C13" s="18" t="s">
        <v>37</v>
      </c>
      <c r="D13" s="19">
        <v>372</v>
      </c>
      <c r="E13" s="20">
        <f t="shared" si="7"/>
        <v>44.64</v>
      </c>
      <c r="F13" s="21">
        <v>83.4</v>
      </c>
      <c r="G13" s="22">
        <f t="shared" si="1"/>
        <v>33.36</v>
      </c>
      <c r="H13" s="23">
        <v>83</v>
      </c>
      <c r="I13" s="22">
        <f t="shared" si="2"/>
        <v>24.9</v>
      </c>
      <c r="J13" s="24">
        <v>89</v>
      </c>
      <c r="K13" s="22">
        <f t="shared" si="3"/>
        <v>26.7</v>
      </c>
      <c r="L13" s="35">
        <f t="shared" si="4"/>
        <v>84.96</v>
      </c>
      <c r="M13" s="22">
        <f t="shared" si="5"/>
        <v>33.984</v>
      </c>
      <c r="N13" s="26">
        <f t="shared" si="6"/>
        <v>78.624</v>
      </c>
      <c r="O13" s="27">
        <v>2</v>
      </c>
      <c r="P13" s="36" t="s">
        <v>35</v>
      </c>
      <c r="Q13" s="30"/>
    </row>
    <row r="14" ht="30" customHeight="1" spans="1:17">
      <c r="A14" s="16">
        <v>10</v>
      </c>
      <c r="B14" s="17" t="s">
        <v>38</v>
      </c>
      <c r="C14" s="18" t="s">
        <v>39</v>
      </c>
      <c r="D14" s="19">
        <v>363</v>
      </c>
      <c r="E14" s="20">
        <f t="shared" si="7"/>
        <v>43.56</v>
      </c>
      <c r="F14" s="21">
        <v>83.4</v>
      </c>
      <c r="G14" s="22">
        <f t="shared" si="1"/>
        <v>33.36</v>
      </c>
      <c r="H14" s="23">
        <v>84.4</v>
      </c>
      <c r="I14" s="22">
        <f t="shared" si="2"/>
        <v>25.32</v>
      </c>
      <c r="J14" s="24">
        <v>94</v>
      </c>
      <c r="K14" s="22">
        <f t="shared" si="3"/>
        <v>28.2</v>
      </c>
      <c r="L14" s="35">
        <f t="shared" si="4"/>
        <v>86.88</v>
      </c>
      <c r="M14" s="22">
        <f t="shared" si="5"/>
        <v>34.752</v>
      </c>
      <c r="N14" s="26">
        <f t="shared" si="6"/>
        <v>78.312</v>
      </c>
      <c r="O14" s="27">
        <v>3</v>
      </c>
      <c r="P14" s="36" t="s">
        <v>35</v>
      </c>
      <c r="Q14" s="30"/>
    </row>
    <row r="15" s="6" customFormat="1" ht="30" customHeight="1" spans="1:17">
      <c r="A15" s="16">
        <v>11</v>
      </c>
      <c r="B15" s="37" t="s">
        <v>40</v>
      </c>
      <c r="C15" s="38" t="s">
        <v>41</v>
      </c>
      <c r="D15" s="39">
        <v>367</v>
      </c>
      <c r="E15" s="20">
        <f t="shared" si="7"/>
        <v>44.04</v>
      </c>
      <c r="F15" s="21">
        <v>85.4</v>
      </c>
      <c r="G15" s="22">
        <f t="shared" si="1"/>
        <v>34.16</v>
      </c>
      <c r="H15" s="23">
        <v>85.4</v>
      </c>
      <c r="I15" s="22">
        <f t="shared" si="2"/>
        <v>25.62</v>
      </c>
      <c r="J15" s="24">
        <v>85.67</v>
      </c>
      <c r="K15" s="22">
        <f t="shared" si="3"/>
        <v>25.701</v>
      </c>
      <c r="L15" s="35">
        <f t="shared" si="4"/>
        <v>85.481</v>
      </c>
      <c r="M15" s="22">
        <f t="shared" si="5"/>
        <v>34.1924</v>
      </c>
      <c r="N15" s="26">
        <f t="shared" si="6"/>
        <v>78.2324</v>
      </c>
      <c r="O15" s="27">
        <v>4</v>
      </c>
      <c r="P15" s="36" t="s">
        <v>35</v>
      </c>
      <c r="Q15" s="30"/>
    </row>
    <row r="16" s="6" customFormat="1" ht="30" customHeight="1" spans="1:17">
      <c r="A16" s="16">
        <v>12</v>
      </c>
      <c r="B16" s="37" t="s">
        <v>42</v>
      </c>
      <c r="C16" s="38" t="s">
        <v>43</v>
      </c>
      <c r="D16" s="39">
        <v>366</v>
      </c>
      <c r="E16" s="20">
        <f t="shared" si="7"/>
        <v>43.92</v>
      </c>
      <c r="F16" s="21">
        <v>84.2</v>
      </c>
      <c r="G16" s="22">
        <f t="shared" si="1"/>
        <v>33.68</v>
      </c>
      <c r="H16" s="23">
        <v>84</v>
      </c>
      <c r="I16" s="22">
        <f t="shared" si="2"/>
        <v>25.2</v>
      </c>
      <c r="J16" s="24">
        <v>88.67</v>
      </c>
      <c r="K16" s="22">
        <f t="shared" si="3"/>
        <v>26.601</v>
      </c>
      <c r="L16" s="35">
        <f t="shared" si="4"/>
        <v>85.481</v>
      </c>
      <c r="M16" s="22">
        <f t="shared" si="5"/>
        <v>34.1924</v>
      </c>
      <c r="N16" s="26">
        <f t="shared" si="6"/>
        <v>78.1124</v>
      </c>
      <c r="O16" s="27">
        <v>5</v>
      </c>
      <c r="P16" s="36" t="s">
        <v>35</v>
      </c>
      <c r="Q16" s="30"/>
    </row>
    <row r="17" s="6" customFormat="1" ht="30" customHeight="1" spans="1:17">
      <c r="A17" s="16">
        <v>13</v>
      </c>
      <c r="B17" s="37" t="s">
        <v>44</v>
      </c>
      <c r="C17" s="38" t="s">
        <v>45</v>
      </c>
      <c r="D17" s="39">
        <v>362</v>
      </c>
      <c r="E17" s="20">
        <f t="shared" si="7"/>
        <v>43.44</v>
      </c>
      <c r="F17" s="21">
        <v>82</v>
      </c>
      <c r="G17" s="22">
        <f t="shared" si="1"/>
        <v>32.8</v>
      </c>
      <c r="H17" s="23">
        <v>83.8</v>
      </c>
      <c r="I17" s="22">
        <f t="shared" si="2"/>
        <v>25.14</v>
      </c>
      <c r="J17" s="24">
        <v>90.67</v>
      </c>
      <c r="K17" s="22">
        <f t="shared" si="3"/>
        <v>27.201</v>
      </c>
      <c r="L17" s="35">
        <f t="shared" si="4"/>
        <v>85.141</v>
      </c>
      <c r="M17" s="22">
        <f t="shared" si="5"/>
        <v>34.0564</v>
      </c>
      <c r="N17" s="26">
        <f t="shared" si="6"/>
        <v>77.4964</v>
      </c>
      <c r="O17" s="27">
        <v>6</v>
      </c>
      <c r="P17" s="36" t="s">
        <v>35</v>
      </c>
      <c r="Q17" s="30"/>
    </row>
    <row r="18" s="6" customFormat="1" ht="30" customHeight="1" spans="1:17">
      <c r="A18" s="16">
        <v>14</v>
      </c>
      <c r="B18" s="37" t="s">
        <v>46</v>
      </c>
      <c r="C18" s="38" t="s">
        <v>47</v>
      </c>
      <c r="D18" s="39">
        <v>374</v>
      </c>
      <c r="E18" s="20">
        <f t="shared" si="7"/>
        <v>44.88</v>
      </c>
      <c r="F18" s="21">
        <v>78.8</v>
      </c>
      <c r="G18" s="22">
        <f t="shared" si="1"/>
        <v>31.52</v>
      </c>
      <c r="H18" s="23">
        <v>77.2</v>
      </c>
      <c r="I18" s="22">
        <f t="shared" si="2"/>
        <v>23.16</v>
      </c>
      <c r="J18" s="24">
        <v>88</v>
      </c>
      <c r="K18" s="22">
        <f t="shared" si="3"/>
        <v>26.4</v>
      </c>
      <c r="L18" s="35">
        <f t="shared" si="4"/>
        <v>81.08</v>
      </c>
      <c r="M18" s="22">
        <f t="shared" si="5"/>
        <v>32.432</v>
      </c>
      <c r="N18" s="26">
        <f t="shared" si="6"/>
        <v>77.312</v>
      </c>
      <c r="O18" s="27">
        <v>7</v>
      </c>
      <c r="P18" s="36" t="s">
        <v>35</v>
      </c>
    </row>
    <row r="19" s="6" customFormat="1" ht="30" customHeight="1" spans="1:17">
      <c r="A19" s="16">
        <v>15</v>
      </c>
      <c r="B19" s="37" t="s">
        <v>48</v>
      </c>
      <c r="C19" s="38" t="s">
        <v>49</v>
      </c>
      <c r="D19" s="39">
        <v>367</v>
      </c>
      <c r="E19" s="20">
        <f t="shared" si="7"/>
        <v>44.04</v>
      </c>
      <c r="F19" s="21">
        <v>82.2</v>
      </c>
      <c r="G19" s="22">
        <f t="shared" si="1"/>
        <v>32.88</v>
      </c>
      <c r="H19" s="23">
        <v>80</v>
      </c>
      <c r="I19" s="22">
        <f t="shared" si="2"/>
        <v>24</v>
      </c>
      <c r="J19" s="24">
        <v>87</v>
      </c>
      <c r="K19" s="22">
        <f t="shared" si="3"/>
        <v>26.1</v>
      </c>
      <c r="L19" s="35">
        <f t="shared" si="4"/>
        <v>82.98</v>
      </c>
      <c r="M19" s="22">
        <f t="shared" si="5"/>
        <v>33.192</v>
      </c>
      <c r="N19" s="26">
        <f t="shared" si="6"/>
        <v>77.232</v>
      </c>
      <c r="O19" s="27">
        <v>8</v>
      </c>
      <c r="P19" s="36" t="s">
        <v>35</v>
      </c>
    </row>
    <row r="20" s="6" customFormat="1" ht="30" customHeight="1" spans="1:17">
      <c r="A20" s="16">
        <v>16</v>
      </c>
      <c r="B20" s="37" t="s">
        <v>50</v>
      </c>
      <c r="C20" s="38" t="s">
        <v>51</v>
      </c>
      <c r="D20" s="39">
        <v>362</v>
      </c>
      <c r="E20" s="20">
        <f t="shared" si="7"/>
        <v>43.44</v>
      </c>
      <c r="F20" s="21">
        <v>81.2</v>
      </c>
      <c r="G20" s="22">
        <f t="shared" si="1"/>
        <v>32.48</v>
      </c>
      <c r="H20" s="23">
        <v>81.6</v>
      </c>
      <c r="I20" s="22">
        <f t="shared" si="2"/>
        <v>24.48</v>
      </c>
      <c r="J20" s="24">
        <v>82.33</v>
      </c>
      <c r="K20" s="22">
        <f t="shared" si="3"/>
        <v>24.699</v>
      </c>
      <c r="L20" s="35">
        <f t="shared" si="4"/>
        <v>81.659</v>
      </c>
      <c r="M20" s="22">
        <f t="shared" si="5"/>
        <v>32.6636</v>
      </c>
      <c r="N20" s="26">
        <f t="shared" si="6"/>
        <v>76.1036</v>
      </c>
      <c r="O20" s="27">
        <v>9</v>
      </c>
      <c r="P20" s="36" t="s">
        <v>35</v>
      </c>
    </row>
    <row r="21" s="6" customFormat="1" ht="30" customHeight="1" spans="1:17">
      <c r="A21" s="16">
        <v>17</v>
      </c>
      <c r="B21" s="37" t="s">
        <v>52</v>
      </c>
      <c r="C21" s="38" t="s">
        <v>53</v>
      </c>
      <c r="D21" s="39">
        <v>366</v>
      </c>
      <c r="E21" s="20">
        <f t="shared" si="7"/>
        <v>43.92</v>
      </c>
      <c r="F21" s="21">
        <v>77.2</v>
      </c>
      <c r="G21" s="22">
        <f t="shared" si="1"/>
        <v>30.88</v>
      </c>
      <c r="H21" s="23">
        <v>72</v>
      </c>
      <c r="I21" s="22">
        <f t="shared" si="2"/>
        <v>21.6</v>
      </c>
      <c r="J21" s="24">
        <v>83</v>
      </c>
      <c r="K21" s="22">
        <f t="shared" si="3"/>
        <v>24.9</v>
      </c>
      <c r="L21" s="35">
        <f t="shared" si="4"/>
        <v>77.38</v>
      </c>
      <c r="M21" s="22">
        <f t="shared" si="5"/>
        <v>30.952</v>
      </c>
      <c r="N21" s="26">
        <f t="shared" si="6"/>
        <v>74.872</v>
      </c>
      <c r="O21" s="27">
        <v>10</v>
      </c>
      <c r="P21" s="36" t="s">
        <v>35</v>
      </c>
    </row>
    <row r="22" s="6" customFormat="1" ht="30" customHeight="1" spans="1:17">
      <c r="A22" s="16">
        <v>18</v>
      </c>
      <c r="B22" s="37" t="s">
        <v>54</v>
      </c>
      <c r="C22" s="38" t="s">
        <v>55</v>
      </c>
      <c r="D22" s="39">
        <v>362</v>
      </c>
      <c r="E22" s="20">
        <f t="shared" si="7"/>
        <v>43.44</v>
      </c>
      <c r="F22" s="21"/>
      <c r="G22" s="22"/>
      <c r="H22" s="23"/>
      <c r="I22" s="22"/>
      <c r="J22" s="24"/>
      <c r="K22" s="22"/>
      <c r="L22" s="35"/>
      <c r="M22" s="22"/>
      <c r="N22" s="26"/>
      <c r="O22" s="27"/>
      <c r="P22" s="36" t="s">
        <v>56</v>
      </c>
    </row>
    <row r="23" s="6" customFormat="1" ht="30" customHeight="1" spans="1:17">
      <c r="A23" s="16">
        <v>19</v>
      </c>
      <c r="B23" s="37" t="s">
        <v>57</v>
      </c>
      <c r="C23" s="38" t="s">
        <v>58</v>
      </c>
      <c r="D23" s="39">
        <v>387</v>
      </c>
      <c r="E23" s="20">
        <f t="shared" si="7"/>
        <v>46.44</v>
      </c>
      <c r="F23" s="21"/>
      <c r="G23" s="22"/>
      <c r="H23" s="23"/>
      <c r="I23" s="22"/>
      <c r="J23" s="24"/>
      <c r="K23" s="22"/>
      <c r="L23" s="35"/>
      <c r="M23" s="22"/>
      <c r="N23" s="26"/>
      <c r="O23" s="27"/>
      <c r="P23" s="36" t="s">
        <v>56</v>
      </c>
    </row>
    <row r="24" s="6" customFormat="1" ht="30" customHeight="1" spans="1:17">
      <c r="A24" s="16">
        <v>20</v>
      </c>
      <c r="B24" s="37" t="s">
        <v>59</v>
      </c>
      <c r="C24" s="38" t="s">
        <v>60</v>
      </c>
      <c r="D24" s="39">
        <v>282</v>
      </c>
      <c r="E24" s="20">
        <f t="shared" si="7"/>
        <v>33.84</v>
      </c>
      <c r="F24" s="21"/>
      <c r="G24" s="22"/>
      <c r="H24" s="23"/>
      <c r="I24" s="22"/>
      <c r="J24" s="24"/>
      <c r="K24" s="22"/>
      <c r="L24" s="35"/>
      <c r="M24" s="22"/>
      <c r="N24" s="26"/>
      <c r="O24" s="27"/>
      <c r="P24" s="36" t="s">
        <v>56</v>
      </c>
    </row>
  </sheetData>
  <sortState ref="A12:P24">
    <sortCondition ref="N12:N24" descending="1"/>
  </sortState>
  <mergeCells count="15">
    <mergeCell ref="A1:P1"/>
    <mergeCell ref="D2:E2"/>
    <mergeCell ref="F2:M2"/>
    <mergeCell ref="F3:G3"/>
    <mergeCell ref="H3:I3"/>
    <mergeCell ref="J3:K3"/>
    <mergeCell ref="L3:M3"/>
    <mergeCell ref="A2:A4"/>
    <mergeCell ref="B2:B4"/>
    <mergeCell ref="C2:C4"/>
    <mergeCell ref="D3:D4"/>
    <mergeCell ref="E3:E4"/>
    <mergeCell ref="N2:N4"/>
    <mergeCell ref="O2:O4"/>
    <mergeCell ref="P2:P4"/>
  </mergeCells>
  <conditionalFormatting sqref="F5:F6">
    <cfRule type="cellIs" dxfId="0" priority="5" stopIfTrue="1" operator="greaterThan">
      <formula>305</formula>
    </cfRule>
  </conditionalFormatting>
  <conditionalFormatting sqref="F7:F24">
    <cfRule type="cellIs" dxfId="0" priority="1" stopIfTrue="1" operator="greaterThan">
      <formula>305</formula>
    </cfRule>
  </conditionalFormatting>
  <pageMargins left="0.747916666666667" right="0.747916666666667" top="0.786805555555556" bottom="0.786805555555556" header="0.511805555555556" footer="0.511805555555556"/>
  <pageSetup paperSize="9" scale="85" orientation="landscape" horizont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7"/>
  <sheetViews>
    <sheetView zoomScaleSheetLayoutView="60" workbookViewId="0">
      <selection activeCell="S1" sqref="S1"/>
    </sheetView>
  </sheetViews>
  <sheetFormatPr defaultColWidth="9" defaultRowHeight="14.25" outlineLevelRow="6"/>
  <cols>
    <col min="1" max="1" width="4.375" customWidth="1"/>
    <col min="2" max="2" width="7.125" customWidth="1"/>
    <col min="3" max="3" width="17.5" customWidth="1"/>
    <col min="4" max="4" width="7.625" customWidth="1"/>
    <col min="5" max="5" width="7.5" customWidth="1"/>
    <col min="6" max="6" width="7.125" customWidth="1"/>
    <col min="7" max="7" width="7.125" style="1" customWidth="1"/>
    <col min="8" max="8" width="7.125" customWidth="1"/>
    <col min="9" max="9" width="7" style="1" customWidth="1"/>
    <col min="10" max="10" width="8.25" customWidth="1"/>
    <col min="11" max="11" width="9" style="1" customWidth="1"/>
    <col min="12" max="12" width="6.25" customWidth="1"/>
    <col min="13" max="13" width="7.875" style="1" customWidth="1"/>
    <col min="14" max="14" width="8.125" customWidth="1"/>
    <col min="15" max="15" width="5.875" customWidth="1"/>
    <col min="16" max="16" width="13" customWidth="1"/>
    <col min="17" max="17" width="9" style="2"/>
  </cols>
  <sheetData>
    <row r="1" ht="51" customHeight="1" spans="1:21">
      <c r="A1" s="3" t="s">
        <v>61</v>
      </c>
      <c r="B1" s="3"/>
      <c r="C1" s="3"/>
      <c r="D1" s="3"/>
      <c r="E1" s="3"/>
      <c r="F1" s="3"/>
      <c r="G1" s="4"/>
      <c r="H1" s="3"/>
      <c r="I1" s="4"/>
      <c r="J1" s="5"/>
      <c r="K1" s="4"/>
      <c r="L1" s="3"/>
      <c r="M1" s="4"/>
      <c r="N1" s="3"/>
      <c r="O1" s="3"/>
      <c r="P1" s="3"/>
      <c r="R1" s="6"/>
      <c r="S1" s="6"/>
      <c r="T1" s="6"/>
      <c r="U1" s="6"/>
    </row>
    <row r="2" ht="22.5" customHeight="1" spans="1:21">
      <c r="A2" s="7" t="s">
        <v>1</v>
      </c>
      <c r="B2" s="7" t="s">
        <v>2</v>
      </c>
      <c r="C2" s="8" t="s">
        <v>3</v>
      </c>
      <c r="D2" s="7" t="s">
        <v>4</v>
      </c>
      <c r="E2" s="7"/>
      <c r="F2" s="7" t="s">
        <v>5</v>
      </c>
      <c r="G2" s="9"/>
      <c r="H2" s="7"/>
      <c r="I2" s="9"/>
      <c r="J2" s="10"/>
      <c r="K2" s="9"/>
      <c r="L2" s="7"/>
      <c r="M2" s="9"/>
      <c r="N2" s="7" t="s">
        <v>6</v>
      </c>
      <c r="O2" s="7" t="s">
        <v>7</v>
      </c>
      <c r="P2" s="11" t="s">
        <v>62</v>
      </c>
      <c r="R2" s="6"/>
      <c r="S2" s="6"/>
      <c r="T2" s="6"/>
      <c r="U2" s="6"/>
    </row>
    <row r="3" ht="27" customHeight="1" spans="1:21">
      <c r="A3" s="7"/>
      <c r="B3" s="7"/>
      <c r="C3" s="8"/>
      <c r="D3" s="12" t="s">
        <v>9</v>
      </c>
      <c r="E3" s="12" t="s">
        <v>10</v>
      </c>
      <c r="F3" s="12" t="s">
        <v>11</v>
      </c>
      <c r="G3" s="13"/>
      <c r="H3" s="12" t="s">
        <v>12</v>
      </c>
      <c r="I3" s="13"/>
      <c r="J3" s="14" t="s">
        <v>13</v>
      </c>
      <c r="K3" s="13"/>
      <c r="L3" s="12" t="s">
        <v>5</v>
      </c>
      <c r="M3" s="13"/>
      <c r="N3" s="7"/>
      <c r="O3" s="7"/>
      <c r="P3" s="11"/>
      <c r="R3" s="6"/>
      <c r="S3" s="6"/>
      <c r="T3" s="6"/>
      <c r="U3" s="6"/>
    </row>
    <row r="4" ht="27.75" customHeight="1" spans="1:21">
      <c r="A4" s="7"/>
      <c r="B4" s="7"/>
      <c r="C4" s="8"/>
      <c r="D4" s="12"/>
      <c r="E4" s="12"/>
      <c r="F4" s="12" t="s">
        <v>9</v>
      </c>
      <c r="G4" s="13" t="s">
        <v>14</v>
      </c>
      <c r="H4" s="12" t="s">
        <v>9</v>
      </c>
      <c r="I4" s="13" t="s">
        <v>15</v>
      </c>
      <c r="J4" s="14" t="s">
        <v>9</v>
      </c>
      <c r="K4" s="13" t="s">
        <v>15</v>
      </c>
      <c r="L4" s="12" t="s">
        <v>16</v>
      </c>
      <c r="M4" s="13" t="s">
        <v>17</v>
      </c>
      <c r="N4" s="7"/>
      <c r="O4" s="7"/>
      <c r="P4" s="11"/>
      <c r="R4" s="6"/>
      <c r="S4" s="15"/>
      <c r="T4" s="15"/>
      <c r="U4" s="6"/>
    </row>
    <row r="5" ht="30" customHeight="1" spans="1:21">
      <c r="A5" s="16">
        <v>1</v>
      </c>
      <c r="B5" s="17" t="s">
        <v>63</v>
      </c>
      <c r="C5" s="18" t="s">
        <v>64</v>
      </c>
      <c r="D5" s="19">
        <v>312</v>
      </c>
      <c r="E5" s="20">
        <f>D5/5*0.6</f>
        <v>37.44</v>
      </c>
      <c r="F5" s="21">
        <v>85.2</v>
      </c>
      <c r="G5" s="22">
        <f>F5*0.4</f>
        <v>34.08</v>
      </c>
      <c r="H5" s="23">
        <v>85.6</v>
      </c>
      <c r="I5" s="22">
        <f>H5*0.3</f>
        <v>25.68</v>
      </c>
      <c r="J5" s="24">
        <v>81.33</v>
      </c>
      <c r="K5" s="22">
        <f>J5*0.3</f>
        <v>24.399</v>
      </c>
      <c r="L5" s="25">
        <f>G5+I5+K5</f>
        <v>84.159</v>
      </c>
      <c r="M5" s="22">
        <f>L5*0.4</f>
        <v>33.6636</v>
      </c>
      <c r="N5" s="26">
        <f>E5+M5</f>
        <v>71.1036</v>
      </c>
      <c r="O5" s="27">
        <v>1</v>
      </c>
      <c r="P5" s="28" t="s">
        <v>35</v>
      </c>
      <c r="R5" s="6"/>
      <c r="S5" s="15"/>
      <c r="T5" s="15"/>
      <c r="U5" s="6"/>
    </row>
    <row r="6" ht="30" customHeight="1" spans="1:21">
      <c r="A6" s="16">
        <v>2</v>
      </c>
      <c r="B6" s="17" t="s">
        <v>65</v>
      </c>
      <c r="C6" s="18" t="s">
        <v>66</v>
      </c>
      <c r="D6" s="19">
        <v>325</v>
      </c>
      <c r="E6" s="20">
        <f>D6/5*0.6</f>
        <v>39</v>
      </c>
      <c r="F6" s="21">
        <v>78.6</v>
      </c>
      <c r="G6" s="22">
        <f t="shared" ref="G5:G7" si="0">F6*0.4</f>
        <v>31.44</v>
      </c>
      <c r="H6" s="23">
        <v>78</v>
      </c>
      <c r="I6" s="22">
        <f>H6*0.3</f>
        <v>23.4</v>
      </c>
      <c r="J6" s="24">
        <v>79</v>
      </c>
      <c r="K6" s="22">
        <f>J6*0.3</f>
        <v>23.7</v>
      </c>
      <c r="L6" s="25">
        <f>G6+I6+K6</f>
        <v>78.54</v>
      </c>
      <c r="M6" s="22">
        <f>L6*0.4</f>
        <v>31.416</v>
      </c>
      <c r="N6" s="26">
        <f>E6+M6</f>
        <v>70.416</v>
      </c>
      <c r="O6" s="27">
        <v>2</v>
      </c>
      <c r="P6" s="28" t="s">
        <v>35</v>
      </c>
      <c r="R6" s="6"/>
      <c r="S6" s="15"/>
      <c r="T6" s="15"/>
      <c r="U6" s="6"/>
    </row>
    <row r="7" ht="30" customHeight="1" spans="1:21">
      <c r="A7" s="16">
        <v>3</v>
      </c>
      <c r="B7" s="17" t="s">
        <v>67</v>
      </c>
      <c r="C7" s="18" t="s">
        <v>68</v>
      </c>
      <c r="D7" s="19">
        <v>323</v>
      </c>
      <c r="E7" s="20">
        <f>D7/5*0.6</f>
        <v>38.76</v>
      </c>
      <c r="F7" s="21">
        <v>79.8</v>
      </c>
      <c r="G7" s="22">
        <f t="shared" si="0"/>
        <v>31.92</v>
      </c>
      <c r="H7" s="21">
        <v>78.4</v>
      </c>
      <c r="I7" s="22">
        <f>H7*0.3</f>
        <v>23.52</v>
      </c>
      <c r="J7" s="29">
        <v>78.33</v>
      </c>
      <c r="K7" s="22">
        <f>J7*0.3</f>
        <v>23.499</v>
      </c>
      <c r="L7" s="25">
        <f>G7+I7+K7</f>
        <v>78.939</v>
      </c>
      <c r="M7" s="22">
        <f>L7*0.4</f>
        <v>31.5756</v>
      </c>
      <c r="N7" s="26">
        <f>E7+M7</f>
        <v>70.3356</v>
      </c>
      <c r="O7" s="27">
        <v>3</v>
      </c>
      <c r="P7" s="28" t="s">
        <v>35</v>
      </c>
      <c r="R7" s="6"/>
      <c r="S7" s="15"/>
      <c r="T7" s="15"/>
      <c r="U7" s="6"/>
    </row>
  </sheetData>
  <sortState ref="B5:P7">
    <sortCondition ref="N5:N7" descending="1"/>
  </sortState>
  <mergeCells count="15">
    <mergeCell ref="A1:P1"/>
    <mergeCell ref="D2:E2"/>
    <mergeCell ref="F2:M2"/>
    <mergeCell ref="F3:G3"/>
    <mergeCell ref="H3:I3"/>
    <mergeCell ref="J3:K3"/>
    <mergeCell ref="L3:M3"/>
    <mergeCell ref="A2:A4"/>
    <mergeCell ref="B2:B4"/>
    <mergeCell ref="C2:C4"/>
    <mergeCell ref="D3:D4"/>
    <mergeCell ref="E3:E4"/>
    <mergeCell ref="N2:N4"/>
    <mergeCell ref="O2:O4"/>
    <mergeCell ref="P2:P4"/>
  </mergeCells>
  <conditionalFormatting sqref="F5:F7">
    <cfRule type="cellIs" dxfId="0" priority="1" stopIfTrue="1" operator="greaterThan">
      <formula>305</formula>
    </cfRule>
  </conditionalFormatting>
  <pageMargins left="0.7" right="0.7" top="0.75" bottom="0.75" header="0.3" footer="0.3"/>
  <pageSetup paperSize="9" scale="9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普通考生</vt:lpstr>
      <vt:lpstr>士兵计划考生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肖璇</cp:lastModifiedBy>
  <cp:revision>1</cp:revision>
  <dcterms:created xsi:type="dcterms:W3CDTF">1996-12-17T01:32:00Z</dcterms:created>
  <cp:lastPrinted>2018-04-23T06:39:00Z</cp:lastPrinted>
  <dcterms:modified xsi:type="dcterms:W3CDTF">2026-04-09T10:33:22Z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3A4E14991C6843018E227529777AD28C_13</vt:lpwstr>
  </property>
  <property fmtid="{D5CDD505-2E9C-101B-9397-08002B2CF9AE}" pid="4" name="CalculationRule">
    <vt:i4>0</vt:i4>
  </property>
</Properties>
</file>